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Sectors\Public Works - Solid Waste Management\TxSWANA\STARCHAPTER SITE\Huff\"/>
    </mc:Choice>
  </mc:AlternateContent>
  <xr:revisionPtr revIDLastSave="0" documentId="8_{949309CE-7098-48D1-9275-EB2F60CB04BE}" xr6:coauthVersionLast="47" xr6:coauthVersionMax="47" xr10:uidLastSave="{00000000-0000-0000-0000-000000000000}"/>
  <bookViews>
    <workbookView xWindow="18045" yWindow="16080" windowWidth="20730" windowHeight="11160" xr2:uid="{00000000-000D-0000-FFFF-FFFF00000000}"/>
  </bookViews>
  <sheets>
    <sheet name="Form" sheetId="1" r:id="rId1"/>
    <sheet name="MiscData" sheetId="2" r:id="rId2"/>
  </sheets>
  <definedNames>
    <definedName name="AnswerYN">MiscData!$A$13:$A$14</definedName>
    <definedName name="CYrHEQ">Form!$K$37</definedName>
    <definedName name="NAICScodes">MiscData!$A$3:$A$10</definedName>
    <definedName name="_xlnm.Print_Titles" localSheetId="0">Form!$1:$2</definedName>
    <definedName name="PYrHEQ">Form!$K$49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7" i="1" l="1"/>
  <c r="K49" i="1" s="1"/>
  <c r="K35" i="1"/>
  <c r="K37" i="1" s="1"/>
  <c r="K39" i="1" s="1"/>
  <c r="C27" i="1"/>
  <c r="K53" i="1" l="1"/>
  <c r="K51" i="1"/>
  <c r="K41" i="1"/>
  <c r="C61" i="1" l="1"/>
  <c r="F59" i="1"/>
  <c r="C66" i="1"/>
  <c r="F64" i="1"/>
  <c r="C67" i="1" s="1"/>
  <c r="C62" i="1" l="1"/>
  <c r="G70" i="1"/>
</calcChain>
</file>

<file path=xl/sharedStrings.xml><?xml version="1.0" encoding="utf-8"?>
<sst xmlns="http://schemas.openxmlformats.org/spreadsheetml/2006/main" count="78" uniqueCount="61">
  <si>
    <t>General Instructions</t>
  </si>
  <si>
    <t>1.  Submission of Application is Voluntary. Please Print or Type All Information.</t>
  </si>
  <si>
    <t>2.  Current Year means most recently completed Fiscal Year; Previous Year means one Fiscal Year Prior to Current Year.</t>
  </si>
  <si>
    <t>4.  Submit Completed Application Form to:  David Vartian, City of University Park, Solid Waste Services</t>
  </si>
  <si>
    <t>by mail: 3800 University Blvd, University Park, TX  75206     by email:  dvartian@uptexas.org   by fax: (214) 987-5499</t>
  </si>
  <si>
    <t>Part I:  Applicant Information</t>
  </si>
  <si>
    <t>Application For:</t>
  </si>
  <si>
    <t>Organization and/or Division Name Exactly As Desired on Award</t>
  </si>
  <si>
    <t>Contact Name:</t>
  </si>
  <si>
    <t>Contact Phone:</t>
  </si>
  <si>
    <t>Contact Address:</t>
  </si>
  <si>
    <t>562212 Solid Waste Landfill</t>
  </si>
  <si>
    <t>56211 Solid Waste Collection</t>
  </si>
  <si>
    <t>562112 Hazardous Waste Collection</t>
  </si>
  <si>
    <t>562119 Other Waste Collection</t>
  </si>
  <si>
    <t>562211 Hazardous Waste Treatment and Disposal</t>
  </si>
  <si>
    <t>562213 Solid Waste Combustors and Incinerators</t>
  </si>
  <si>
    <t>562219 Other Nonhazardous Waste Treatment and Disposal</t>
  </si>
  <si>
    <t>56292X Materials Recovery Facilities</t>
  </si>
  <si>
    <t>NAICS Codes</t>
  </si>
  <si>
    <t>Primary NAICS Code:</t>
  </si>
  <si>
    <t xml:space="preserve">Contact email: </t>
  </si>
  <si>
    <t xml:space="preserve">Contact Fax: </t>
  </si>
  <si>
    <t>Eligibility requires completion of Current Year WITHOUT a fatality (death).</t>
  </si>
  <si>
    <t>Yes/no</t>
  </si>
  <si>
    <t>Yes</t>
  </si>
  <si>
    <t>No</t>
  </si>
  <si>
    <t>Part II:  Minimum Pre-Requisite</t>
  </si>
  <si>
    <t>Defintions</t>
  </si>
  <si>
    <t>Current Year Data</t>
  </si>
  <si>
    <t>Average Number of Full Time Employees (FTEs):</t>
  </si>
  <si>
    <t>Do you know the Total Number of Employee Hours Worked?</t>
  </si>
  <si>
    <t>Your Hundred Employee eQuivalents (HEQs)</t>
  </si>
  <si>
    <t>Select Answer:</t>
  </si>
  <si>
    <t>If Yes, Enter Value Here:</t>
  </si>
  <si>
    <t>If No, EH = FTE x 2,000 Hours</t>
  </si>
  <si>
    <t>Hundred Employee eQuivalents (HEQs):</t>
  </si>
  <si>
    <t>Total Employee Hours divided by the Equivalent Hours for 100 FTEs (200,000 hours)</t>
  </si>
  <si>
    <t xml:space="preserve">HEQs = </t>
  </si>
  <si>
    <t xml:space="preserve">EH = </t>
  </si>
  <si>
    <t>Previous Year Data</t>
  </si>
  <si>
    <t>Part III:  Work-Related Injury and Illness Data</t>
  </si>
  <si>
    <t xml:space="preserve">Lost Time Rate = </t>
  </si>
  <si>
    <t xml:space="preserve">Lost Work Day Rate = </t>
  </si>
  <si>
    <t>Lost Time Rate Reduction:</t>
  </si>
  <si>
    <t>Lost Work Day Rate Reduction:</t>
  </si>
  <si>
    <t>Total Huff Score</t>
  </si>
  <si>
    <t>Average of All Reduction Rates:</t>
  </si>
  <si>
    <t>Start Date:</t>
  </si>
  <si>
    <t>End Date:</t>
  </si>
  <si>
    <r>
      <t xml:space="preserve">Did your organization complete the Current Year WITHOUT a fatality? </t>
    </r>
    <r>
      <rPr>
        <b/>
        <sz val="11"/>
        <color theme="1"/>
        <rFont val="Calibri"/>
        <family val="2"/>
        <scheme val="minor"/>
      </rPr>
      <t>Select Answer</t>
    </r>
    <r>
      <rPr>
        <sz val="11"/>
        <color theme="1"/>
        <rFont val="Calibri"/>
        <family val="2"/>
        <scheme val="minor"/>
      </rPr>
      <t>:</t>
    </r>
  </si>
  <si>
    <t>Part IV:  Your Huff Scores &amp; Interpretations</t>
  </si>
  <si>
    <t>Secondary NAICS Code:</t>
  </si>
  <si>
    <t>Other Activities:</t>
  </si>
  <si>
    <t>TxSWANA's SMART Team</t>
  </si>
  <si>
    <t>Jimmy Huff Annual Safety Award Application</t>
  </si>
  <si>
    <t xml:space="preserve">Contact Title: </t>
  </si>
  <si>
    <t>Number of Incidents that Resulted in
Employee Staying Home From Work:</t>
  </si>
  <si>
    <t>Total Number of Days
Not Performing Regular Job:</t>
  </si>
  <si>
    <r>
      <t xml:space="preserve">3.  Complete all </t>
    </r>
    <r>
      <rPr>
        <b/>
        <u val="double"/>
        <sz val="9"/>
        <color rgb="FFFF0000"/>
        <rFont val="Calibri"/>
        <family val="2"/>
        <scheme val="minor"/>
      </rPr>
      <t>Double Underlined Fields</t>
    </r>
    <r>
      <rPr>
        <sz val="9"/>
        <color theme="1"/>
        <rFont val="Calibri"/>
        <family val="2"/>
        <scheme val="minor"/>
      </rPr>
      <t>. If a cell turns red, check for errors.</t>
    </r>
  </si>
  <si>
    <t>Compare Your 2022 Lost Time Rate to BLS Averages:  Collection = 4.7; Disposal = 2.8; Overall Waste Management = 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</si>
</sst>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 val="double"/>
      <sz val="9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8"/>
      <color theme="3"/>
      <name val="Viner Hand ITC"/>
      <family val="4"/>
    </font>
    <font>
      <sz val="22"/>
      <color theme="3"/>
      <name val="Viner Hand ITC"/>
      <family val="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rgb="FFFF0000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/>
    <xf numFmtId="10" fontId="3" fillId="0" borderId="0" xfId="1" applyNumberFormat="1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10" fontId="3" fillId="2" borderId="5" xfId="1" applyNumberFormat="1" applyFont="1" applyFill="1" applyBorder="1" applyAlignment="1">
      <alignment horizontal="center"/>
    </xf>
    <xf numFmtId="0" fontId="7" fillId="2" borderId="9" xfId="0" applyFont="1" applyFill="1" applyBorder="1"/>
    <xf numFmtId="0" fontId="0" fillId="2" borderId="10" xfId="0" applyFill="1" applyBorder="1"/>
    <xf numFmtId="0" fontId="0" fillId="2" borderId="11" xfId="0" applyFill="1" applyBorder="1"/>
    <xf numFmtId="10" fontId="3" fillId="3" borderId="7" xfId="1" applyNumberFormat="1" applyFont="1" applyFill="1" applyBorder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4" fillId="0" borderId="0" xfId="0" applyFont="1" applyAlignment="1">
      <alignment horizontal="right"/>
    </xf>
    <xf numFmtId="0" fontId="7" fillId="0" borderId="0" xfId="0" applyFont="1"/>
    <xf numFmtId="0" fontId="0" fillId="2" borderId="6" xfId="0" applyFill="1" applyBorder="1" applyAlignment="1">
      <alignment horizontal="left" wrapText="1"/>
    </xf>
    <xf numFmtId="0" fontId="0" fillId="2" borderId="7" xfId="0" applyFill="1" applyBorder="1" applyAlignment="1">
      <alignment horizontal="left" wrapText="1"/>
    </xf>
    <xf numFmtId="0" fontId="0" fillId="2" borderId="8" xfId="0" applyFill="1" applyBorder="1" applyAlignment="1">
      <alignment horizontal="left" wrapText="1"/>
    </xf>
    <xf numFmtId="0" fontId="4" fillId="0" borderId="0" xfId="0" applyFont="1" applyAlignment="1">
      <alignment horizontal="right" wrapText="1"/>
    </xf>
    <xf numFmtId="3" fontId="0" fillId="0" borderId="4" xfId="0" applyNumberForma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4" fontId="0" fillId="2" borderId="1" xfId="0" applyNumberFormat="1" applyFill="1" applyBorder="1" applyAlignment="1">
      <alignment horizontal="center"/>
    </xf>
    <xf numFmtId="4" fontId="0" fillId="2" borderId="2" xfId="0" applyNumberFormat="1" applyFill="1" applyBorder="1" applyAlignment="1">
      <alignment horizontal="center"/>
    </xf>
    <xf numFmtId="4" fontId="0" fillId="2" borderId="3" xfId="0" applyNumberForma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3" fontId="0" fillId="2" borderId="2" xfId="0" applyNumberFormat="1" applyFill="1" applyBorder="1" applyAlignment="1">
      <alignment horizontal="center"/>
    </xf>
    <xf numFmtId="3" fontId="0" fillId="2" borderId="3" xfId="0" applyNumberFormat="1" applyFill="1" applyBorder="1" applyAlignment="1">
      <alignment horizontal="center"/>
    </xf>
    <xf numFmtId="0" fontId="0" fillId="0" borderId="4" xfId="0" applyBorder="1" applyAlignment="1" applyProtection="1">
      <alignment horizontal="left"/>
      <protection locked="0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12" xfId="0" applyBorder="1" applyAlignment="1">
      <alignment horizontal="center"/>
    </xf>
    <xf numFmtId="10" fontId="8" fillId="2" borderId="13" xfId="1" applyNumberFormat="1" applyFont="1" applyFill="1" applyBorder="1" applyAlignment="1">
      <alignment horizontal="center"/>
    </xf>
    <xf numFmtId="10" fontId="8" fillId="2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0</xdr:rowOff>
    </xdr:from>
    <xdr:to>
      <xdr:col>2</xdr:col>
      <xdr:colOff>304800</xdr:colOff>
      <xdr:row>2</xdr:row>
      <xdr:rowOff>7620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0"/>
          <a:ext cx="739140" cy="739140"/>
        </a:xfrm>
        <a:prstGeom prst="rect">
          <a:avLst/>
        </a:prstGeom>
      </xdr:spPr>
    </xdr:pic>
    <xdr:clientData/>
  </xdr:twoCellAnchor>
  <xdr:twoCellAnchor editAs="oneCell">
    <xdr:from>
      <xdr:col>11</xdr:col>
      <xdr:colOff>525780</xdr:colOff>
      <xdr:row>0</xdr:row>
      <xdr:rowOff>60960</xdr:rowOff>
    </xdr:from>
    <xdr:to>
      <xdr:col>12</xdr:col>
      <xdr:colOff>548709</xdr:colOff>
      <xdr:row>2</xdr:row>
      <xdr:rowOff>106747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2640" y="60960"/>
          <a:ext cx="792549" cy="7773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70"/>
  <sheetViews>
    <sheetView showGridLines="0" tabSelected="1" workbookViewId="0">
      <selection activeCell="F36" sqref="F36:G36"/>
    </sheetView>
  </sheetViews>
  <sheetFormatPr defaultRowHeight="15" x14ac:dyDescent="0.25"/>
  <cols>
    <col min="1" max="2" width="3.5703125" customWidth="1"/>
    <col min="3" max="3" width="9.85546875" customWidth="1"/>
    <col min="4" max="4" width="5.85546875" customWidth="1"/>
    <col min="5" max="5" width="10.140625" customWidth="1"/>
    <col min="7" max="7" width="8.5703125" customWidth="1"/>
    <col min="8" max="8" width="8.85546875" customWidth="1"/>
    <col min="9" max="9" width="3.42578125" customWidth="1"/>
    <col min="11" max="11" width="6.5703125" customWidth="1"/>
    <col min="12" max="12" width="11.42578125" customWidth="1"/>
  </cols>
  <sheetData>
    <row r="1" spans="1:13" ht="32.1" customHeight="1" x14ac:dyDescent="0.95">
      <c r="C1" s="32" t="s">
        <v>54</v>
      </c>
      <c r="D1" s="32"/>
      <c r="E1" s="32"/>
      <c r="F1" s="32"/>
      <c r="G1" s="32"/>
      <c r="H1" s="32"/>
      <c r="I1" s="32"/>
      <c r="J1" s="32"/>
      <c r="K1" s="32"/>
      <c r="L1" s="32"/>
    </row>
    <row r="2" spans="1:13" ht="26.1" customHeight="1" x14ac:dyDescent="0.8">
      <c r="C2" s="33" t="s">
        <v>55</v>
      </c>
      <c r="D2" s="33"/>
      <c r="E2" s="33"/>
      <c r="F2" s="33"/>
      <c r="G2" s="33"/>
      <c r="H2" s="33"/>
      <c r="I2" s="33"/>
      <c r="J2" s="33"/>
      <c r="K2" s="33"/>
      <c r="L2" s="33"/>
    </row>
    <row r="3" spans="1:13" ht="18.75" x14ac:dyDescent="0.3">
      <c r="A3" s="8" t="s">
        <v>0</v>
      </c>
    </row>
    <row r="4" spans="1:13" x14ac:dyDescent="0.25">
      <c r="B4" s="1" t="s">
        <v>1</v>
      </c>
    </row>
    <row r="5" spans="1:13" x14ac:dyDescent="0.25">
      <c r="B5" s="1" t="s">
        <v>2</v>
      </c>
    </row>
    <row r="6" spans="1:13" x14ac:dyDescent="0.25">
      <c r="B6" s="1" t="s">
        <v>59</v>
      </c>
    </row>
    <row r="7" spans="1:13" x14ac:dyDescent="0.25">
      <c r="B7" s="1" t="s">
        <v>3</v>
      </c>
    </row>
    <row r="8" spans="1:13" x14ac:dyDescent="0.25">
      <c r="C8" s="1" t="s">
        <v>4</v>
      </c>
    </row>
    <row r="9" spans="1:13" ht="3.6" customHeight="1" x14ac:dyDescent="0.25"/>
    <row r="10" spans="1:13" ht="19.5" thickBot="1" x14ac:dyDescent="0.35">
      <c r="A10" s="8" t="s">
        <v>6</v>
      </c>
      <c r="B10" s="2"/>
      <c r="D10" s="24"/>
      <c r="E10" s="24"/>
      <c r="F10" s="24"/>
      <c r="G10" s="24"/>
      <c r="H10" s="24"/>
      <c r="I10" s="24"/>
      <c r="J10" s="24"/>
      <c r="K10" s="24"/>
      <c r="L10" s="24"/>
    </row>
    <row r="11" spans="1:13" ht="15.75" thickTop="1" x14ac:dyDescent="0.25">
      <c r="D11" s="34" t="s">
        <v>7</v>
      </c>
      <c r="E11" s="34"/>
      <c r="F11" s="34"/>
      <c r="G11" s="34"/>
      <c r="H11" s="34"/>
      <c r="I11" s="34"/>
      <c r="J11" s="34"/>
      <c r="K11" s="34"/>
      <c r="L11" s="34"/>
    </row>
    <row r="12" spans="1:13" ht="18.75" x14ac:dyDescent="0.3">
      <c r="A12" s="8" t="s">
        <v>5</v>
      </c>
    </row>
    <row r="13" spans="1:13" ht="15.75" thickBot="1" x14ac:dyDescent="0.3">
      <c r="B13" t="s">
        <v>8</v>
      </c>
      <c r="D13" s="24"/>
      <c r="E13" s="24"/>
      <c r="F13" s="24"/>
      <c r="G13" s="24"/>
      <c r="H13" s="24"/>
      <c r="J13" s="4" t="s">
        <v>56</v>
      </c>
      <c r="K13" s="31"/>
      <c r="L13" s="31"/>
      <c r="M13" s="31"/>
    </row>
    <row r="14" spans="1:13" ht="5.0999999999999996" customHeight="1" thickTop="1" x14ac:dyDescent="0.25"/>
    <row r="15" spans="1:13" ht="15.75" thickBot="1" x14ac:dyDescent="0.3">
      <c r="B15" t="s">
        <v>10</v>
      </c>
      <c r="E15" s="31"/>
      <c r="F15" s="31"/>
      <c r="G15" s="31"/>
      <c r="H15" s="31"/>
      <c r="I15" s="31"/>
      <c r="J15" s="31"/>
      <c r="K15" s="31"/>
    </row>
    <row r="16" spans="1:13" ht="5.0999999999999996" customHeight="1" thickTop="1" x14ac:dyDescent="0.25"/>
    <row r="17" spans="1:13" ht="15.75" thickBot="1" x14ac:dyDescent="0.3">
      <c r="B17" t="s">
        <v>9</v>
      </c>
      <c r="D17" s="31"/>
      <c r="E17" s="31"/>
      <c r="G17" s="4" t="s">
        <v>21</v>
      </c>
      <c r="H17" s="31"/>
      <c r="I17" s="31"/>
      <c r="J17" s="31"/>
      <c r="K17" s="31"/>
      <c r="L17" s="31"/>
      <c r="M17" s="31"/>
    </row>
    <row r="18" spans="1:13" ht="10.35" customHeight="1" thickTop="1" x14ac:dyDescent="0.25">
      <c r="F18" s="4"/>
    </row>
    <row r="19" spans="1:13" ht="15.75" thickBot="1" x14ac:dyDescent="0.3">
      <c r="B19" t="s">
        <v>20</v>
      </c>
      <c r="E19" s="24"/>
      <c r="F19" s="24"/>
      <c r="G19" s="24"/>
      <c r="H19" s="24"/>
      <c r="K19" s="4" t="s">
        <v>22</v>
      </c>
      <c r="L19" s="24"/>
      <c r="M19" s="24"/>
    </row>
    <row r="20" spans="1:13" ht="5.45" customHeight="1" thickTop="1" x14ac:dyDescent="0.25"/>
    <row r="21" spans="1:13" ht="15.75" thickBot="1" x14ac:dyDescent="0.3">
      <c r="B21" t="s">
        <v>52</v>
      </c>
      <c r="E21" s="24"/>
      <c r="F21" s="24"/>
      <c r="G21" s="24"/>
      <c r="H21" s="24"/>
    </row>
    <row r="22" spans="1:13" ht="5.45" customHeight="1" thickTop="1" x14ac:dyDescent="0.25">
      <c r="E22" s="5"/>
      <c r="F22" s="5"/>
      <c r="G22" s="5"/>
      <c r="H22" s="5"/>
    </row>
    <row r="23" spans="1:13" ht="15.75" thickBot="1" x14ac:dyDescent="0.3">
      <c r="B23" t="s">
        <v>53</v>
      </c>
      <c r="E23" s="24"/>
      <c r="F23" s="24"/>
      <c r="H23" s="24"/>
      <c r="I23" s="24"/>
      <c r="J23" s="24"/>
      <c r="L23" s="24"/>
      <c r="M23" s="24"/>
    </row>
    <row r="24" spans="1:13" ht="19.5" thickTop="1" x14ac:dyDescent="0.3">
      <c r="A24" s="8" t="s">
        <v>27</v>
      </c>
    </row>
    <row r="25" spans="1:13" x14ac:dyDescent="0.25">
      <c r="B25" t="s">
        <v>23</v>
      </c>
    </row>
    <row r="26" spans="1:13" ht="15.75" thickBot="1" x14ac:dyDescent="0.3">
      <c r="B26" t="s">
        <v>50</v>
      </c>
      <c r="L26" s="16" t="s">
        <v>25</v>
      </c>
    </row>
    <row r="27" spans="1:13" ht="15.75" thickTop="1" x14ac:dyDescent="0.25">
      <c r="C27" s="37" t="str">
        <f>IF(L26="Yes","Excellent--Complete Remainder of Form", "Sorry--Your Organization is not Eligible for the Jimmy Huff Award This Year.")</f>
        <v>Excellent--Complete Remainder of Form</v>
      </c>
      <c r="D27" s="37"/>
      <c r="E27" s="37"/>
      <c r="F27" s="37"/>
      <c r="G27" s="37"/>
      <c r="H27" s="37"/>
      <c r="I27" s="37"/>
      <c r="J27" s="37"/>
      <c r="K27" s="37"/>
    </row>
    <row r="28" spans="1:13" ht="18.75" x14ac:dyDescent="0.3">
      <c r="A28" s="8" t="s">
        <v>41</v>
      </c>
    </row>
    <row r="29" spans="1:13" x14ac:dyDescent="0.25">
      <c r="B29" s="9" t="s">
        <v>28</v>
      </c>
    </row>
    <row r="30" spans="1:13" x14ac:dyDescent="0.25">
      <c r="B30" s="1" t="s">
        <v>36</v>
      </c>
      <c r="F30" s="1" t="s">
        <v>37</v>
      </c>
    </row>
    <row r="31" spans="1:13" ht="3" customHeight="1" x14ac:dyDescent="0.25"/>
    <row r="32" spans="1:13" ht="15.75" thickBot="1" x14ac:dyDescent="0.3">
      <c r="B32" s="9" t="s">
        <v>29</v>
      </c>
      <c r="E32" t="s">
        <v>48</v>
      </c>
      <c r="F32" s="24"/>
      <c r="G32" s="24"/>
      <c r="H32" s="24"/>
      <c r="J32" t="s">
        <v>49</v>
      </c>
      <c r="K32" s="24"/>
      <c r="L32" s="24"/>
      <c r="M32" s="24"/>
    </row>
    <row r="33" spans="2:13" ht="16.5" thickTop="1" thickBot="1" x14ac:dyDescent="0.3">
      <c r="C33" t="s">
        <v>30</v>
      </c>
      <c r="H33" s="16"/>
      <c r="J33" s="6" t="s">
        <v>32</v>
      </c>
      <c r="K33" s="6"/>
      <c r="L33" s="6"/>
      <c r="M33" s="6"/>
    </row>
    <row r="34" spans="2:13" ht="16.5" thickTop="1" thickBot="1" x14ac:dyDescent="0.3">
      <c r="C34" t="s">
        <v>31</v>
      </c>
    </row>
    <row r="35" spans="2:13" ht="15.75" thickBot="1" x14ac:dyDescent="0.3">
      <c r="C35" t="s">
        <v>33</v>
      </c>
      <c r="E35" s="16" t="s">
        <v>25</v>
      </c>
      <c r="J35" s="4" t="s">
        <v>39</v>
      </c>
      <c r="K35" s="28">
        <f>IF(E35="Yes",F36,H33*2000)</f>
        <v>0</v>
      </c>
      <c r="L35" s="29"/>
      <c r="M35" s="30"/>
    </row>
    <row r="36" spans="2:13" ht="16.5" thickTop="1" thickBot="1" x14ac:dyDescent="0.3">
      <c r="C36" t="s">
        <v>34</v>
      </c>
      <c r="F36" s="23"/>
      <c r="G36" s="24"/>
    </row>
    <row r="37" spans="2:13" ht="16.5" thickTop="1" thickBot="1" x14ac:dyDescent="0.3">
      <c r="C37" t="s">
        <v>35</v>
      </c>
      <c r="J37" s="4" t="s">
        <v>38</v>
      </c>
      <c r="K37" s="25">
        <f>K35/200000</f>
        <v>0</v>
      </c>
      <c r="L37" s="26"/>
      <c r="M37" s="27"/>
    </row>
    <row r="38" spans="2:13" ht="3.6" customHeight="1" thickBot="1" x14ac:dyDescent="0.3"/>
    <row r="39" spans="2:13" ht="30" customHeight="1" thickBot="1" x14ac:dyDescent="0.3">
      <c r="C39" s="22" t="s">
        <v>57</v>
      </c>
      <c r="D39" s="22"/>
      <c r="E39" s="22"/>
      <c r="F39" s="22"/>
      <c r="G39" s="16"/>
      <c r="J39" s="4" t="s">
        <v>42</v>
      </c>
      <c r="K39" s="25" t="e">
        <f>G39/CYrHEQ</f>
        <v>#DIV/0!</v>
      </c>
      <c r="L39" s="26"/>
      <c r="M39" s="27"/>
    </row>
    <row r="40" spans="2:13" ht="5.0999999999999996" customHeight="1" thickTop="1" thickBot="1" x14ac:dyDescent="0.3">
      <c r="C40" s="17"/>
      <c r="D40" s="17"/>
      <c r="E40" s="17"/>
      <c r="F40" s="17"/>
      <c r="G40" s="5"/>
    </row>
    <row r="41" spans="2:13" ht="30" customHeight="1" thickBot="1" x14ac:dyDescent="0.3">
      <c r="C41" s="22" t="s">
        <v>58</v>
      </c>
      <c r="D41" s="22"/>
      <c r="E41" s="22"/>
      <c r="F41" s="22"/>
      <c r="G41" s="16"/>
      <c r="J41" s="4" t="s">
        <v>43</v>
      </c>
      <c r="K41" s="25" t="e">
        <f>G41/CYrHEQ</f>
        <v>#DIV/0!</v>
      </c>
      <c r="L41" s="26"/>
      <c r="M41" s="27"/>
    </row>
    <row r="42" spans="2:13" ht="8.1" customHeight="1" thickTop="1" x14ac:dyDescent="0.25"/>
    <row r="43" spans="2:13" ht="15.75" thickBot="1" x14ac:dyDescent="0.3">
      <c r="B43" s="9" t="s">
        <v>40</v>
      </c>
      <c r="E43" t="s">
        <v>48</v>
      </c>
      <c r="F43" s="24"/>
      <c r="G43" s="24"/>
      <c r="H43" s="24"/>
      <c r="J43" t="s">
        <v>49</v>
      </c>
      <c r="K43" s="24"/>
      <c r="L43" s="24"/>
      <c r="M43" s="24"/>
    </row>
    <row r="44" spans="2:13" ht="5.45" customHeight="1" thickTop="1" x14ac:dyDescent="0.25">
      <c r="B44" s="9"/>
    </row>
    <row r="45" spans="2:13" ht="15.75" thickBot="1" x14ac:dyDescent="0.3">
      <c r="C45" t="s">
        <v>30</v>
      </c>
      <c r="H45" s="16"/>
      <c r="J45" s="6" t="s">
        <v>32</v>
      </c>
      <c r="K45" s="6"/>
      <c r="L45" s="6"/>
      <c r="M45" s="6"/>
    </row>
    <row r="46" spans="2:13" ht="16.5" thickTop="1" thickBot="1" x14ac:dyDescent="0.3">
      <c r="C46" t="s">
        <v>31</v>
      </c>
    </row>
    <row r="47" spans="2:13" ht="15.75" thickBot="1" x14ac:dyDescent="0.3">
      <c r="C47" s="2" t="s">
        <v>33</v>
      </c>
      <c r="E47" s="16" t="s">
        <v>25</v>
      </c>
      <c r="J47" s="4" t="s">
        <v>39</v>
      </c>
      <c r="K47" s="28">
        <f>IF(E47="Yes",F48,H45*2000)</f>
        <v>0</v>
      </c>
      <c r="L47" s="29"/>
      <c r="M47" s="30"/>
    </row>
    <row r="48" spans="2:13" ht="16.5" thickTop="1" thickBot="1" x14ac:dyDescent="0.3">
      <c r="C48" t="s">
        <v>34</v>
      </c>
      <c r="F48" s="24"/>
      <c r="G48" s="24"/>
    </row>
    <row r="49" spans="1:13" ht="16.5" thickTop="1" thickBot="1" x14ac:dyDescent="0.3">
      <c r="C49" t="s">
        <v>35</v>
      </c>
      <c r="J49" s="4" t="s">
        <v>38</v>
      </c>
      <c r="K49" s="25">
        <f>K47/200000</f>
        <v>0</v>
      </c>
      <c r="L49" s="26"/>
      <c r="M49" s="27"/>
    </row>
    <row r="50" spans="1:13" ht="8.1" customHeight="1" thickBot="1" x14ac:dyDescent="0.3"/>
    <row r="51" spans="1:13" ht="23.1" customHeight="1" thickBot="1" x14ac:dyDescent="0.3">
      <c r="C51" s="22" t="s">
        <v>57</v>
      </c>
      <c r="D51" s="22"/>
      <c r="E51" s="22"/>
      <c r="F51" s="22"/>
      <c r="G51" s="16"/>
      <c r="J51" s="4" t="s">
        <v>42</v>
      </c>
      <c r="K51" s="25" t="e">
        <f>G51/PYrHEQ</f>
        <v>#DIV/0!</v>
      </c>
      <c r="L51" s="26"/>
      <c r="M51" s="27"/>
    </row>
    <row r="52" spans="1:13" ht="6.6" customHeight="1" thickTop="1" thickBot="1" x14ac:dyDescent="0.3">
      <c r="C52" s="17"/>
      <c r="D52" s="17"/>
      <c r="E52" s="17"/>
      <c r="F52" s="17"/>
      <c r="G52" s="5"/>
    </row>
    <row r="53" spans="1:13" ht="23.1" customHeight="1" thickBot="1" x14ac:dyDescent="0.3">
      <c r="C53" s="22" t="s">
        <v>58</v>
      </c>
      <c r="D53" s="22"/>
      <c r="E53" s="22"/>
      <c r="F53" s="22"/>
      <c r="G53" s="16"/>
      <c r="J53" s="4" t="s">
        <v>43</v>
      </c>
      <c r="K53" s="25" t="e">
        <f>G53/PYrHEQ</f>
        <v>#DIV/0!</v>
      </c>
      <c r="L53" s="26"/>
      <c r="M53" s="27"/>
    </row>
    <row r="54" spans="1:13" ht="5.45" customHeight="1" thickTop="1" x14ac:dyDescent="0.25"/>
    <row r="55" spans="1:13" ht="16.7" customHeight="1" x14ac:dyDescent="0.25">
      <c r="A55" s="18" t="s">
        <v>60</v>
      </c>
    </row>
    <row r="56" spans="1:13" ht="5.45" customHeight="1" x14ac:dyDescent="0.25"/>
    <row r="57" spans="1:13" ht="18.75" x14ac:dyDescent="0.3">
      <c r="A57" s="8" t="s">
        <v>51</v>
      </c>
    </row>
    <row r="58" spans="1:13" ht="6" customHeight="1" thickBot="1" x14ac:dyDescent="0.3"/>
    <row r="59" spans="1:13" ht="15.75" thickBot="1" x14ac:dyDescent="0.3">
      <c r="B59" s="9" t="s">
        <v>44</v>
      </c>
      <c r="F59" s="11" t="e">
        <f>ROUND((K51-K39)/K51*100,2)/100</f>
        <v>#DIV/0!</v>
      </c>
    </row>
    <row r="60" spans="1:13" ht="5.45" customHeight="1" thickBot="1" x14ac:dyDescent="0.3">
      <c r="B60" s="9"/>
      <c r="E60" s="7"/>
      <c r="F60" s="15"/>
    </row>
    <row r="61" spans="1:13" ht="32.1" customHeight="1" x14ac:dyDescent="0.25">
      <c r="C61" s="19" t="e">
        <f>CONCATENATE("For every 100 FTEs, incidents that resulted in an employee suffering days away from work, because of a work-related injury or illness went from ", ROUND(K51,2), " last year to ", ROUND(K39,2), " this year.")</f>
        <v>#DIV/0!</v>
      </c>
      <c r="D61" s="20"/>
      <c r="E61" s="20"/>
      <c r="F61" s="20"/>
      <c r="G61" s="20"/>
      <c r="H61" s="20"/>
      <c r="I61" s="20"/>
      <c r="J61" s="20"/>
      <c r="K61" s="20"/>
      <c r="L61" s="21"/>
    </row>
    <row r="62" spans="1:13" ht="15.75" thickBot="1" x14ac:dyDescent="0.3">
      <c r="C62" s="12" t="e">
        <f>IF(F59&gt;=0, CONCATENATE("This is a reduction of ", ROUND((K51-K39)/K51*100,2),"%"), CONCATENATE("This is an increase of ", -ROUND((K51-K39)/K51*100,2),"%"))</f>
        <v>#DIV/0!</v>
      </c>
      <c r="D62" s="13"/>
      <c r="E62" s="13"/>
      <c r="F62" s="13"/>
      <c r="G62" s="13"/>
      <c r="H62" s="13"/>
      <c r="I62" s="13"/>
      <c r="J62" s="13"/>
      <c r="K62" s="13"/>
      <c r="L62" s="14"/>
    </row>
    <row r="63" spans="1:13" ht="6.6" customHeight="1" thickBot="1" x14ac:dyDescent="0.3"/>
    <row r="64" spans="1:13" ht="15.75" thickBot="1" x14ac:dyDescent="0.3">
      <c r="B64" s="9" t="s">
        <v>45</v>
      </c>
      <c r="F64" s="11" t="e">
        <f>ROUND((K53-K41)/K53*100,2)/100</f>
        <v>#DIV/0!</v>
      </c>
    </row>
    <row r="65" spans="2:12" ht="5.45" customHeight="1" thickBot="1" x14ac:dyDescent="0.3">
      <c r="B65" s="9"/>
      <c r="E65" s="7"/>
      <c r="F65" s="15"/>
    </row>
    <row r="66" spans="2:12" ht="44.45" customHeight="1" x14ac:dyDescent="0.25">
      <c r="C66" s="19" t="e">
        <f>CONCATENATE("For every 100 FTEs, total work days lost because of a work-related injury or illness went from ", ROUND(K53,2), " last year to ", ROUND(K41,2), " this year.")</f>
        <v>#DIV/0!</v>
      </c>
      <c r="D66" s="20"/>
      <c r="E66" s="20"/>
      <c r="F66" s="20"/>
      <c r="G66" s="20"/>
      <c r="H66" s="20"/>
      <c r="I66" s="20"/>
      <c r="J66" s="20"/>
      <c r="K66" s="20"/>
      <c r="L66" s="21"/>
    </row>
    <row r="67" spans="2:12" ht="15.75" thickBot="1" x14ac:dyDescent="0.3">
      <c r="C67" s="12" t="e">
        <f>IF(F64&gt;=0, CONCATENATE("This is a reduction of ", ROUND((K53-K41)/K53*100,2),"%"), CONCATENATE("This is an increase of ", -ROUND((K53-K41)/K53*100,2),"%"))</f>
        <v>#DIV/0!</v>
      </c>
      <c r="D67" s="13"/>
      <c r="E67" s="13"/>
      <c r="F67" s="13"/>
      <c r="G67" s="13"/>
      <c r="H67" s="13"/>
      <c r="I67" s="13"/>
      <c r="J67" s="13"/>
      <c r="K67" s="13"/>
      <c r="L67" s="14"/>
    </row>
    <row r="68" spans="2:12" ht="4.3499999999999996" customHeight="1" x14ac:dyDescent="0.25"/>
    <row r="69" spans="2:12" ht="23.25" x14ac:dyDescent="0.35">
      <c r="B69" s="10" t="s">
        <v>46</v>
      </c>
    </row>
    <row r="70" spans="2:12" ht="18.75" x14ac:dyDescent="0.3">
      <c r="C70" s="8" t="s">
        <v>47</v>
      </c>
      <c r="G70" s="35" t="e">
        <f>ROUND((F59+F64)/2*100,2)/100</f>
        <v>#DIV/0!</v>
      </c>
      <c r="H70" s="36"/>
    </row>
  </sheetData>
  <sheetProtection selectLockedCells="1"/>
  <mergeCells count="37">
    <mergeCell ref="G70:H70"/>
    <mergeCell ref="E19:H19"/>
    <mergeCell ref="C27:K27"/>
    <mergeCell ref="D17:E17"/>
    <mergeCell ref="H17:M17"/>
    <mergeCell ref="L19:M19"/>
    <mergeCell ref="C66:L66"/>
    <mergeCell ref="E21:H21"/>
    <mergeCell ref="E23:F23"/>
    <mergeCell ref="H23:J23"/>
    <mergeCell ref="L23:M23"/>
    <mergeCell ref="K51:M51"/>
    <mergeCell ref="K53:M53"/>
    <mergeCell ref="K37:M37"/>
    <mergeCell ref="K47:M47"/>
    <mergeCell ref="F48:G48"/>
    <mergeCell ref="K13:M13"/>
    <mergeCell ref="D13:H13"/>
    <mergeCell ref="C1:L1"/>
    <mergeCell ref="C2:L2"/>
    <mergeCell ref="E15:K15"/>
    <mergeCell ref="D10:L10"/>
    <mergeCell ref="D11:L11"/>
    <mergeCell ref="F32:H32"/>
    <mergeCell ref="K32:M32"/>
    <mergeCell ref="K41:M41"/>
    <mergeCell ref="F43:H43"/>
    <mergeCell ref="K43:M43"/>
    <mergeCell ref="K35:M35"/>
    <mergeCell ref="C61:L61"/>
    <mergeCell ref="C41:F41"/>
    <mergeCell ref="C51:F51"/>
    <mergeCell ref="C53:F53"/>
    <mergeCell ref="F36:G36"/>
    <mergeCell ref="K39:M39"/>
    <mergeCell ref="C39:F39"/>
    <mergeCell ref="K49:M49"/>
  </mergeCells>
  <conditionalFormatting sqref="G39">
    <cfRule type="expression" dxfId="3" priority="5">
      <formula>$G$39&gt;#REF!</formula>
    </cfRule>
  </conditionalFormatting>
  <conditionalFormatting sqref="G41">
    <cfRule type="expression" dxfId="2" priority="4">
      <formula>$G$41&lt;#REF!</formula>
    </cfRule>
  </conditionalFormatting>
  <conditionalFormatting sqref="G51">
    <cfRule type="expression" dxfId="1" priority="3">
      <formula>$G$51&gt;#REF!</formula>
    </cfRule>
  </conditionalFormatting>
  <conditionalFormatting sqref="G53">
    <cfRule type="expression" dxfId="0" priority="1">
      <formula>$G$53&lt;#REF!</formula>
    </cfRule>
    <cfRule type="expression" priority="2">
      <formula>$G$53&lt;#REF!</formula>
    </cfRule>
  </conditionalFormatting>
  <dataValidations xWindow="545" yWindow="414" count="6">
    <dataValidation type="list" allowBlank="1" showInputMessage="1" showErrorMessage="1" promptTitle="Primary Function" prompt="Select Primary Function from Drop-Down List." sqref="E19:H19" xr:uid="{00000000-0002-0000-0000-000000000000}">
      <formula1>NAICScodes</formula1>
    </dataValidation>
    <dataValidation type="list" allowBlank="1" showInputMessage="1" showErrorMessage="1" sqref="L26 E35 E47" xr:uid="{00000000-0002-0000-0000-000001000000}">
      <formula1>AnswerYN</formula1>
    </dataValidation>
    <dataValidation type="list" allowBlank="1" showInputMessage="1" showErrorMessage="1" promptTitle="Secondary Function" prompt="Select Primary Function from Drop-Down List." sqref="E22:H22" xr:uid="{00000000-0002-0000-0000-000002000000}">
      <formula1>NAICScodes</formula1>
    </dataValidation>
    <dataValidation type="list" allowBlank="1" showInputMessage="1" showErrorMessage="1" promptTitle="Other Function (if applicable)" prompt="Select Applicable Function from Drop-Down List." sqref="E23:F23 H23 L23:M23" xr:uid="{00000000-0002-0000-0000-000003000000}">
      <formula1>NAICScodes</formula1>
    </dataValidation>
    <dataValidation type="list" allowBlank="1" showInputMessage="1" showErrorMessage="1" promptTitle="Secondary Function" prompt="Select Secondary Function from Drop-Down List." sqref="E21:H21" xr:uid="{00000000-0002-0000-0000-000004000000}">
      <formula1>NAICScodes</formula1>
    </dataValidation>
    <dataValidation showInputMessage="1" showErrorMessage="1" sqref="J19" xr:uid="{00000000-0002-0000-0000-000005000000}"/>
  </dataValidation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A14"/>
  <sheetViews>
    <sheetView workbookViewId="0">
      <selection activeCell="A19" sqref="A19"/>
    </sheetView>
  </sheetViews>
  <sheetFormatPr defaultRowHeight="15" x14ac:dyDescent="0.25"/>
  <sheetData>
    <row r="2" spans="1:1" x14ac:dyDescent="0.25">
      <c r="A2" t="s">
        <v>19</v>
      </c>
    </row>
    <row r="3" spans="1:1" x14ac:dyDescent="0.25">
      <c r="A3" s="3" t="s">
        <v>12</v>
      </c>
    </row>
    <row r="4" spans="1:1" x14ac:dyDescent="0.25">
      <c r="A4" t="s">
        <v>13</v>
      </c>
    </row>
    <row r="5" spans="1:1" x14ac:dyDescent="0.25">
      <c r="A5" t="s">
        <v>14</v>
      </c>
    </row>
    <row r="6" spans="1:1" x14ac:dyDescent="0.25">
      <c r="A6" t="s">
        <v>15</v>
      </c>
    </row>
    <row r="7" spans="1:1" x14ac:dyDescent="0.25">
      <c r="A7" t="s">
        <v>11</v>
      </c>
    </row>
    <row r="8" spans="1:1" x14ac:dyDescent="0.25">
      <c r="A8" t="s">
        <v>16</v>
      </c>
    </row>
    <row r="9" spans="1:1" x14ac:dyDescent="0.25">
      <c r="A9" t="s">
        <v>17</v>
      </c>
    </row>
    <row r="10" spans="1:1" x14ac:dyDescent="0.25">
      <c r="A10" t="s">
        <v>18</v>
      </c>
    </row>
    <row r="12" spans="1:1" x14ac:dyDescent="0.25">
      <c r="A12" t="s">
        <v>24</v>
      </c>
    </row>
    <row r="13" spans="1:1" x14ac:dyDescent="0.25">
      <c r="A13" t="s">
        <v>25</v>
      </c>
    </row>
    <row r="14" spans="1:1" x14ac:dyDescent="0.25">
      <c r="A14" t="s">
        <v>26</v>
      </c>
    </row>
  </sheetData>
  <sheetProtection password="C47A" sheet="1" objects="1" scenarios="1"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5A50A8571320429AF507C40E96F024" ma:contentTypeVersion="13" ma:contentTypeDescription="Create a new document." ma:contentTypeScope="" ma:versionID="aff6fcddc775ef635f6bf7c7938a8224">
  <xsd:schema xmlns:xsd="http://www.w3.org/2001/XMLSchema" xmlns:xs="http://www.w3.org/2001/XMLSchema" xmlns:p="http://schemas.microsoft.com/office/2006/metadata/properties" xmlns:ns3="94c49ebc-ef0b-4758-a8a5-973729e29edd" xmlns:ns4="d7f9840f-6274-49de-8a52-23ce2fd970c7" targetNamespace="http://schemas.microsoft.com/office/2006/metadata/properties" ma:root="true" ma:fieldsID="0434a390027ea181773fd4056b3aba86" ns3:_="" ns4:_="">
    <xsd:import namespace="94c49ebc-ef0b-4758-a8a5-973729e29edd"/>
    <xsd:import namespace="d7f9840f-6274-49de-8a52-23ce2fd970c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49ebc-ef0b-4758-a8a5-973729e29e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9840f-6274-49de-8a52-23ce2fd970c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F47168-2B18-415D-BF38-2FADE5C4F2CD}">
  <ds:schemaRefs>
    <ds:schemaRef ds:uri="d7f9840f-6274-49de-8a52-23ce2fd970c7"/>
    <ds:schemaRef ds:uri="http://schemas.microsoft.com/office/2006/documentManagement/types"/>
    <ds:schemaRef ds:uri="http://purl.org/dc/dcmitype/"/>
    <ds:schemaRef ds:uri="94c49ebc-ef0b-4758-a8a5-973729e29edd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6A885BA-A214-49E4-A4F8-C27A360E2F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CD7212-C822-4BF7-9DFC-F72C1C8292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c49ebc-ef0b-4758-a8a5-973729e29edd"/>
    <ds:schemaRef ds:uri="d7f9840f-6274-49de-8a52-23ce2fd970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Form</vt:lpstr>
      <vt:lpstr>MiscData</vt:lpstr>
      <vt:lpstr>AnswerYN</vt:lpstr>
      <vt:lpstr>CYrHEQ</vt:lpstr>
      <vt:lpstr>NAICScodes</vt:lpstr>
      <vt:lpstr>Form!Print_Titles</vt:lpstr>
      <vt:lpstr>PYrHEQ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GeoShack LDF</dc:creator>
  <cp:lastModifiedBy>Austin Franklin</cp:lastModifiedBy>
  <cp:lastPrinted>2015-12-21T14:04:24Z</cp:lastPrinted>
  <dcterms:created xsi:type="dcterms:W3CDTF">2015-01-14T02:34:19Z</dcterms:created>
  <dcterms:modified xsi:type="dcterms:W3CDTF">2023-02-28T15:39:28Z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0x010100E85A50A8571320429AF507C40E96F024</vt:lpwstr>
  </property>
</Properties>
</file>